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84" windowHeight="399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'Лист1'!$A$1:$K$21</definedName>
  </definedNames>
  <calcPr fullCalcOnLoad="1"/>
</workbook>
</file>

<file path=xl/sharedStrings.xml><?xml version="1.0" encoding="utf-8"?>
<sst xmlns="http://schemas.openxmlformats.org/spreadsheetml/2006/main" count="22" uniqueCount="22">
  <si>
    <t>Содержание общего имущества</t>
  </si>
  <si>
    <t>Уборка Моп</t>
  </si>
  <si>
    <t>Содержание придомовой территории</t>
  </si>
  <si>
    <t>АУР</t>
  </si>
  <si>
    <t>Текущий ремонт</t>
  </si>
  <si>
    <t>Вывоз мусора</t>
  </si>
  <si>
    <t>Лифт</t>
  </si>
  <si>
    <t>ВДГО</t>
  </si>
  <si>
    <t>Газораспределительная сеть</t>
  </si>
  <si>
    <t>ТО ТГ</t>
  </si>
  <si>
    <t>Диспетчер</t>
  </si>
  <si>
    <t>ПЗУ</t>
  </si>
  <si>
    <t>расходы</t>
  </si>
  <si>
    <t>итого</t>
  </si>
  <si>
    <t>тарифы</t>
  </si>
  <si>
    <t>за 1 месяц</t>
  </si>
  <si>
    <t>разница 
по смете</t>
  </si>
  <si>
    <t>метраж</t>
  </si>
  <si>
    <t>12 месяцев</t>
  </si>
  <si>
    <r>
      <t>Приложение №1 к протоколу голосования от "</t>
    </r>
    <r>
      <rPr>
        <u val="single"/>
        <sz val="10"/>
        <rFont val="Arial Cyr"/>
        <family val="0"/>
      </rPr>
      <t xml:space="preserve">     </t>
    </r>
    <r>
      <rPr>
        <sz val="10"/>
        <rFont val="Arial Cyr"/>
        <family val="0"/>
      </rPr>
      <t>"</t>
    </r>
    <r>
      <rPr>
        <u val="single"/>
        <sz val="10"/>
        <rFont val="Arial Cyr"/>
        <family val="0"/>
      </rPr>
      <t xml:space="preserve">                     </t>
    </r>
    <r>
      <rPr>
        <sz val="10"/>
        <rFont val="Arial Cyr"/>
        <family val="0"/>
      </rPr>
      <t>2018г.</t>
    </r>
  </si>
  <si>
    <t>отчетного собрания членов ТСН "Центральная-4" МКД, расположенного по адресу</t>
  </si>
  <si>
    <t>г.Всеволожск, ул.Центральная, д.4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</si>
</sst>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9"/>
      <name val="Arial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left" vertical="top" wrapText="1" inden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view="pageBreakPreview" zoomScale="60" zoomScalePageLayoutView="0" workbookViewId="0" topLeftCell="A1">
      <selection activeCell="E5" sqref="E5"/>
    </sheetView>
  </sheetViews>
  <sheetFormatPr defaultColWidth="9.00390625" defaultRowHeight="12.75"/>
  <cols>
    <col min="2" max="2" width="18.625" style="0" customWidth="1"/>
    <col min="4" max="4" width="17.00390625" style="0" customWidth="1"/>
    <col min="5" max="5" width="14.00390625" style="0" customWidth="1"/>
    <col min="6" max="6" width="13.50390625" style="0" customWidth="1"/>
    <col min="7" max="7" width="18.625" style="0" customWidth="1"/>
  </cols>
  <sheetData>
    <row r="2" ht="12.75">
      <c r="E2" t="s">
        <v>19</v>
      </c>
    </row>
    <row r="3" ht="12.75">
      <c r="E3" t="s">
        <v>20</v>
      </c>
    </row>
    <row r="4" ht="12.75">
      <c r="E4" t="s">
        <v>21</v>
      </c>
    </row>
    <row r="5" spans="3:4" ht="12.75">
      <c r="C5" t="s">
        <v>17</v>
      </c>
      <c r="D5" s="7">
        <f>18886.5+2121.6</f>
        <v>21008.1</v>
      </c>
    </row>
    <row r="7" spans="1:7" ht="26.25">
      <c r="A7" s="4"/>
      <c r="B7" s="4"/>
      <c r="C7" s="1" t="s">
        <v>14</v>
      </c>
      <c r="D7" s="1" t="s">
        <v>15</v>
      </c>
      <c r="E7" s="1" t="s">
        <v>18</v>
      </c>
      <c r="F7" s="1" t="s">
        <v>12</v>
      </c>
      <c r="G7" s="2" t="s">
        <v>16</v>
      </c>
    </row>
    <row r="8" spans="1:7" ht="12.75">
      <c r="A8" s="3" t="s">
        <v>0</v>
      </c>
      <c r="B8" s="3"/>
      <c r="C8" s="5">
        <v>4.1</v>
      </c>
      <c r="D8" s="5">
        <f>D5*C8</f>
        <v>86133.20999999999</v>
      </c>
      <c r="E8" s="5">
        <f>D8*12</f>
        <v>1033598.5199999999</v>
      </c>
      <c r="F8" s="5">
        <f>780081.92</f>
        <v>780081.92</v>
      </c>
      <c r="G8" s="5">
        <f>E8-F8</f>
        <v>253516.59999999986</v>
      </c>
    </row>
    <row r="9" spans="1:7" ht="12.75">
      <c r="A9" s="3" t="s">
        <v>1</v>
      </c>
      <c r="B9" s="3"/>
      <c r="C9" s="5">
        <v>2.19</v>
      </c>
      <c r="D9" s="5">
        <f>D5*C9</f>
        <v>46007.738999999994</v>
      </c>
      <c r="E9" s="5">
        <f aca="true" t="shared" si="0" ref="E9:E19">D9*12</f>
        <v>552092.8679999999</v>
      </c>
      <c r="F9" s="5">
        <v>567543.48</v>
      </c>
      <c r="G9" s="5">
        <f aca="true" t="shared" si="1" ref="G9:G19">E9-F9</f>
        <v>-15450.612000000081</v>
      </c>
    </row>
    <row r="10" spans="1:7" ht="12.75">
      <c r="A10" s="3" t="s">
        <v>2</v>
      </c>
      <c r="B10" s="3"/>
      <c r="C10" s="5">
        <v>2.29</v>
      </c>
      <c r="D10" s="5">
        <f>D5*C10</f>
        <v>48108.549</v>
      </c>
      <c r="E10" s="5">
        <f t="shared" si="0"/>
        <v>577302.588</v>
      </c>
      <c r="F10" s="5">
        <v>835213.27</v>
      </c>
      <c r="G10" s="5">
        <f t="shared" si="1"/>
        <v>-257910.68200000003</v>
      </c>
    </row>
    <row r="11" spans="1:7" ht="12.75">
      <c r="A11" s="3" t="s">
        <v>3</v>
      </c>
      <c r="B11" s="3"/>
      <c r="C11" s="5">
        <v>2</v>
      </c>
      <c r="D11" s="5">
        <f>D5*C11</f>
        <v>42016.2</v>
      </c>
      <c r="E11" s="5">
        <f t="shared" si="0"/>
        <v>504194.39999999997</v>
      </c>
      <c r="F11" s="5">
        <v>1931375</v>
      </c>
      <c r="G11" s="5">
        <f t="shared" si="1"/>
        <v>-1427180.6</v>
      </c>
    </row>
    <row r="12" spans="1:7" ht="12.75">
      <c r="A12" s="3" t="s">
        <v>4</v>
      </c>
      <c r="B12" s="3"/>
      <c r="C12" s="5">
        <v>3.99</v>
      </c>
      <c r="D12" s="5">
        <f>D5*C12</f>
        <v>83822.319</v>
      </c>
      <c r="E12" s="5">
        <f t="shared" si="0"/>
        <v>1005867.828</v>
      </c>
      <c r="F12" s="6">
        <f>35000*12</f>
        <v>420000</v>
      </c>
      <c r="G12" s="5">
        <f t="shared" si="1"/>
        <v>585867.828</v>
      </c>
    </row>
    <row r="13" spans="1:7" ht="12.75">
      <c r="A13" s="3" t="s">
        <v>5</v>
      </c>
      <c r="B13" s="3"/>
      <c r="C13" s="5">
        <v>4.45</v>
      </c>
      <c r="D13" s="5">
        <f>D5*C13</f>
        <v>93486.045</v>
      </c>
      <c r="E13" s="5">
        <f t="shared" si="0"/>
        <v>1121832.54</v>
      </c>
      <c r="F13" s="6">
        <v>600000</v>
      </c>
      <c r="G13" s="5">
        <f t="shared" si="1"/>
        <v>521832.54000000004</v>
      </c>
    </row>
    <row r="14" spans="1:7" ht="12.75">
      <c r="A14" s="3" t="s">
        <v>6</v>
      </c>
      <c r="B14" s="3"/>
      <c r="C14" s="5">
        <v>3.78</v>
      </c>
      <c r="D14" s="5">
        <f>D5*C14</f>
        <v>79410.61799999999</v>
      </c>
      <c r="E14" s="5">
        <f t="shared" si="0"/>
        <v>952927.4159999999</v>
      </c>
      <c r="F14" s="6">
        <v>568560</v>
      </c>
      <c r="G14" s="5">
        <f t="shared" si="1"/>
        <v>384367.41599999985</v>
      </c>
    </row>
    <row r="15" spans="1:7" ht="12.75">
      <c r="A15" s="3" t="s">
        <v>7</v>
      </c>
      <c r="B15" s="3"/>
      <c r="C15" s="5">
        <v>0.9</v>
      </c>
      <c r="D15" s="5">
        <f>D5*C15</f>
        <v>18907.29</v>
      </c>
      <c r="E15" s="5">
        <f t="shared" si="0"/>
        <v>226887.48</v>
      </c>
      <c r="F15" s="6">
        <v>236414.1</v>
      </c>
      <c r="G15" s="5">
        <f t="shared" si="1"/>
        <v>-9526.619999999995</v>
      </c>
    </row>
    <row r="16" spans="1:7" ht="12.75">
      <c r="A16" s="3" t="s">
        <v>8</v>
      </c>
      <c r="B16" s="3"/>
      <c r="C16" s="5">
        <v>0.36</v>
      </c>
      <c r="D16" s="5">
        <f>D5*C16</f>
        <v>7562.915999999999</v>
      </c>
      <c r="E16" s="5">
        <f t="shared" si="0"/>
        <v>90754.992</v>
      </c>
      <c r="F16" s="6">
        <v>40000</v>
      </c>
      <c r="G16" s="5">
        <f t="shared" si="1"/>
        <v>50754.992</v>
      </c>
    </row>
    <row r="17" spans="1:7" ht="12.75">
      <c r="A17" s="3" t="s">
        <v>9</v>
      </c>
      <c r="B17" s="3"/>
      <c r="C17" s="5">
        <v>0.54</v>
      </c>
      <c r="D17" s="5">
        <f>D5*C17</f>
        <v>11344.374</v>
      </c>
      <c r="E17" s="5">
        <f t="shared" si="0"/>
        <v>136132.488</v>
      </c>
      <c r="F17" s="5">
        <v>120000</v>
      </c>
      <c r="G17" s="5">
        <f t="shared" si="1"/>
        <v>16132.488000000012</v>
      </c>
    </row>
    <row r="18" spans="1:7" ht="12.75">
      <c r="A18" s="3" t="s">
        <v>10</v>
      </c>
      <c r="B18" s="3"/>
      <c r="C18" s="5">
        <v>2</v>
      </c>
      <c r="D18" s="5">
        <f>D5*C18</f>
        <v>42016.2</v>
      </c>
      <c r="E18" s="5">
        <f t="shared" si="0"/>
        <v>504194.39999999997</v>
      </c>
      <c r="F18" s="5">
        <v>503380.04</v>
      </c>
      <c r="G18" s="5">
        <f t="shared" si="1"/>
        <v>814.359999999986</v>
      </c>
    </row>
    <row r="19" spans="1:7" ht="12.75">
      <c r="A19" s="3" t="s">
        <v>11</v>
      </c>
      <c r="B19" s="3"/>
      <c r="C19" s="5">
        <v>30</v>
      </c>
      <c r="D19" s="5">
        <f>339*30</f>
        <v>10170</v>
      </c>
      <c r="E19" s="5">
        <f t="shared" si="0"/>
        <v>122040</v>
      </c>
      <c r="F19" s="5">
        <f>11350*12</f>
        <v>136200</v>
      </c>
      <c r="G19" s="5">
        <f t="shared" si="1"/>
        <v>-14160</v>
      </c>
    </row>
    <row r="20" spans="1:7" ht="12.75">
      <c r="A20" s="3"/>
      <c r="B20" s="3"/>
      <c r="C20" s="5"/>
      <c r="D20" s="5"/>
      <c r="E20" s="5"/>
      <c r="F20" s="5"/>
      <c r="G20" s="5"/>
    </row>
    <row r="21" spans="1:7" ht="12.75">
      <c r="A21" s="3" t="s">
        <v>13</v>
      </c>
      <c r="B21" s="3"/>
      <c r="C21" s="5">
        <f>SUM(C8:C18)</f>
        <v>26.599999999999998</v>
      </c>
      <c r="D21" s="5">
        <f>SUM(D8:D19)</f>
        <v>568985.46</v>
      </c>
      <c r="E21" s="5">
        <f>SUM(E8:E20)</f>
        <v>6827825.5200000005</v>
      </c>
      <c r="F21" s="5">
        <f>SUM(F8:F19)</f>
        <v>6738767.81</v>
      </c>
      <c r="G21" s="5">
        <f>SUM(G8:G20)</f>
        <v>89057.70999999964</v>
      </c>
    </row>
  </sheetData>
  <sheetProtection/>
  <mergeCells count="15">
    <mergeCell ref="A20:B20"/>
    <mergeCell ref="A21:B21"/>
    <mergeCell ref="A7:B7"/>
    <mergeCell ref="A16:B16"/>
    <mergeCell ref="A17:B17"/>
    <mergeCell ref="A18:B18"/>
    <mergeCell ref="A12:B12"/>
    <mergeCell ref="A13:B13"/>
    <mergeCell ref="A14:B14"/>
    <mergeCell ref="A15:B15"/>
    <mergeCell ref="A8:B8"/>
    <mergeCell ref="A9:B9"/>
    <mergeCell ref="A10:B10"/>
    <mergeCell ref="A11:B11"/>
    <mergeCell ref="A19:B19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Евгения Блинникова</cp:lastModifiedBy>
  <cp:lastPrinted>2018-06-30T05:40:29Z</cp:lastPrinted>
  <dcterms:created xsi:type="dcterms:W3CDTF">2017-04-21T15:28:14Z</dcterms:created>
  <dcterms:modified xsi:type="dcterms:W3CDTF">2018-07-19T22:29:45Z</dcterms:modified>
  <cp:category/>
  <cp:version/>
  <cp:contentType/>
  <cp:contentStatus/>
</cp:coreProperties>
</file>